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cuments\rx7\wheels\"/>
    </mc:Choice>
  </mc:AlternateContent>
  <xr:revisionPtr revIDLastSave="0" documentId="13_ncr:1_{0CE05A2D-EF9A-46F1-B2D5-EF865DE1FC6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9" i="1" l="1"/>
  <c r="R17" i="1"/>
  <c r="H19" i="1"/>
  <c r="H17" i="1"/>
  <c r="Q19" i="1"/>
  <c r="Q17" i="1"/>
  <c r="G19" i="1"/>
  <c r="G17" i="1"/>
  <c r="S22" i="1"/>
  <c r="S21" i="1"/>
  <c r="I22" i="1"/>
  <c r="I21" i="1"/>
  <c r="S9" i="1"/>
  <c r="N9" i="1" s="1"/>
  <c r="S8" i="1"/>
  <c r="O8" i="1" s="1"/>
  <c r="Q22" i="1" l="1"/>
  <c r="Q25" i="1" s="1"/>
  <c r="R22" i="1"/>
  <c r="H22" i="1"/>
  <c r="G22" i="1"/>
  <c r="G25" i="1" s="1"/>
  <c r="O9" i="1"/>
  <c r="N8" i="1"/>
  <c r="I8" i="1"/>
  <c r="E8" i="1" s="1"/>
  <c r="I9" i="1"/>
  <c r="E9" i="1" s="1"/>
  <c r="D9" i="1" l="1"/>
  <c r="D8" i="1"/>
</calcChain>
</file>

<file path=xl/sharedStrings.xml><?xml version="1.0" encoding="utf-8"?>
<sst xmlns="http://schemas.openxmlformats.org/spreadsheetml/2006/main" count="40" uniqueCount="20">
  <si>
    <t>Inner clearance:</t>
  </si>
  <si>
    <t>Outer position:</t>
  </si>
  <si>
    <r>
      <t>Offset (</t>
    </r>
    <r>
      <rPr>
        <b/>
        <sz val="11"/>
        <color theme="1"/>
        <rFont val="Calibri"/>
        <family val="2"/>
        <scheme val="minor"/>
      </rPr>
      <t>mm</t>
    </r>
    <r>
      <rPr>
        <sz val="11"/>
        <color theme="1"/>
        <rFont val="Calibri"/>
        <family val="2"/>
        <scheme val="minor"/>
      </rPr>
      <t>)</t>
    </r>
  </si>
  <si>
    <r>
      <t>Width (</t>
    </r>
    <r>
      <rPr>
        <b/>
        <sz val="11"/>
        <color theme="1"/>
        <rFont val="Calibri"/>
        <family val="2"/>
        <scheme val="minor"/>
      </rPr>
      <t>in</t>
    </r>
    <r>
      <rPr>
        <sz val="11"/>
        <color theme="1"/>
        <rFont val="Calibri"/>
        <family val="2"/>
        <scheme val="minor"/>
      </rPr>
      <t>)</t>
    </r>
  </si>
  <si>
    <t xml:space="preserve">OLD WHEEL:  </t>
  </si>
  <si>
    <t xml:space="preserve">NEW WHEEL:  </t>
  </si>
  <si>
    <t>Wheel Offset Calculator</t>
  </si>
  <si>
    <t>Tire Height Calculator</t>
  </si>
  <si>
    <t>Aspect</t>
  </si>
  <si>
    <t>Rim</t>
  </si>
  <si>
    <t>Width</t>
  </si>
  <si>
    <t>Overall</t>
  </si>
  <si>
    <t>Sidewall</t>
  </si>
  <si>
    <t xml:space="preserve">OLD TIRE:  </t>
  </si>
  <si>
    <t xml:space="preserve">NEW TIRE:  </t>
  </si>
  <si>
    <t>inches</t>
  </si>
  <si>
    <t>percent</t>
  </si>
  <si>
    <t>FRONT</t>
  </si>
  <si>
    <t>REAR</t>
  </si>
  <si>
    <t>Difference (new vs old)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</si>
</sst>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\+0;\-0;0"/>
    <numFmt numFmtId="166" formatCode="0_);\(0\)"/>
    <numFmt numFmtId="167" formatCode="\+0.0;\-0.0;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0.79998168889431442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30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30"/>
      <color theme="5" tint="0.39997558519241921"/>
      <name val="Calibri"/>
      <family val="2"/>
      <scheme val="minor"/>
    </font>
    <font>
      <sz val="9"/>
      <color theme="1"/>
      <name val="Calibri"/>
      <family val="2"/>
      <scheme val="minor"/>
    </font>
    <font>
      <sz val="22"/>
      <color theme="0" tint="-0.1499984740745262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164" fontId="0" fillId="3" borderId="3" xfId="0" applyNumberFormat="1" applyFill="1" applyBorder="1" applyAlignment="1" applyProtection="1">
      <alignment horizontal="center"/>
      <protection locked="0"/>
    </xf>
    <xf numFmtId="165" fontId="0" fillId="3" borderId="3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6" fillId="3" borderId="15" xfId="0" applyNumberFormat="1" applyFont="1" applyFill="1" applyBorder="1" applyAlignment="1" applyProtection="1">
      <alignment horizontal="center"/>
      <protection locked="0"/>
    </xf>
    <xf numFmtId="166" fontId="6" fillId="3" borderId="15" xfId="0" applyNumberFormat="1" applyFont="1" applyFill="1" applyBorder="1" applyAlignment="1" applyProtection="1">
      <alignment horizontal="center"/>
      <protection locked="0"/>
    </xf>
    <xf numFmtId="166" fontId="5" fillId="3" borderId="15" xfId="0" applyNumberFormat="1" applyFont="1" applyFill="1" applyBorder="1" applyAlignment="1" applyProtection="1">
      <alignment horizontal="center"/>
      <protection locked="0"/>
    </xf>
    <xf numFmtId="166" fontId="5" fillId="3" borderId="3" xfId="0" applyNumberFormat="1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 vertical="top"/>
    </xf>
    <xf numFmtId="0" fontId="7" fillId="2" borderId="8" xfId="0" applyFont="1" applyFill="1" applyBorder="1" applyAlignment="1" applyProtection="1">
      <alignment horizontal="center" vertical="top"/>
    </xf>
    <xf numFmtId="0" fontId="7" fillId="2" borderId="9" xfId="0" applyFont="1" applyFill="1" applyBorder="1" applyAlignment="1" applyProtection="1">
      <alignment horizontal="center" vertical="top"/>
    </xf>
    <xf numFmtId="0" fontId="0" fillId="0" borderId="0" xfId="0" applyFill="1" applyProtection="1"/>
    <xf numFmtId="0" fontId="0" fillId="0" borderId="0" xfId="0" applyProtection="1"/>
    <xf numFmtId="0" fontId="7" fillId="2" borderId="10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11" xfId="0" applyFont="1" applyFill="1" applyBorder="1" applyAlignment="1" applyProtection="1">
      <alignment horizontal="center" vertical="top"/>
    </xf>
    <xf numFmtId="0" fontId="0" fillId="2" borderId="10" xfId="0" applyFill="1" applyBorder="1" applyProtection="1"/>
    <xf numFmtId="0" fontId="0" fillId="2" borderId="0" xfId="0" applyFill="1" applyBorder="1" applyProtection="1"/>
    <xf numFmtId="0" fontId="0" fillId="2" borderId="2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0" fontId="0" fillId="2" borderId="11" xfId="0" applyFill="1" applyBorder="1" applyProtection="1"/>
    <xf numFmtId="0" fontId="0" fillId="2" borderId="1" xfId="0" applyFill="1" applyBorder="1" applyAlignment="1" applyProtection="1">
      <alignment horizontal="right"/>
    </xf>
    <xf numFmtId="0" fontId="0" fillId="2" borderId="5" xfId="0" applyFill="1" applyBorder="1" applyAlignment="1" applyProtection="1">
      <alignment horizontal="center"/>
    </xf>
    <xf numFmtId="165" fontId="0" fillId="2" borderId="0" xfId="0" applyNumberForma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right"/>
    </xf>
    <xf numFmtId="0" fontId="0" fillId="2" borderId="6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6" fillId="2" borderId="11" xfId="0" applyFont="1" applyFill="1" applyBorder="1" applyProtection="1"/>
    <xf numFmtId="164" fontId="3" fillId="2" borderId="0" xfId="0" applyNumberFormat="1" applyFont="1" applyFill="1" applyBorder="1" applyProtection="1"/>
    <xf numFmtId="0" fontId="1" fillId="2" borderId="0" xfId="0" applyFont="1" applyFill="1" applyBorder="1" applyProtection="1"/>
    <xf numFmtId="0" fontId="2" fillId="2" borderId="11" xfId="0" applyFont="1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14" xfId="0" applyFill="1" applyBorder="1" applyProtection="1"/>
    <xf numFmtId="0" fontId="4" fillId="4" borderId="7" xfId="0" applyFont="1" applyFill="1" applyBorder="1" applyAlignment="1" applyProtection="1">
      <alignment horizontal="center" vertical="top"/>
    </xf>
    <xf numFmtId="0" fontId="4" fillId="4" borderId="8" xfId="0" applyFont="1" applyFill="1" applyBorder="1" applyAlignment="1" applyProtection="1">
      <alignment horizontal="center" vertical="top"/>
    </xf>
    <xf numFmtId="0" fontId="4" fillId="4" borderId="9" xfId="0" applyFont="1" applyFill="1" applyBorder="1" applyAlignment="1" applyProtection="1">
      <alignment horizontal="center" vertical="top"/>
    </xf>
    <xf numFmtId="0" fontId="4" fillId="4" borderId="10" xfId="0" applyFont="1" applyFill="1" applyBorder="1" applyAlignment="1" applyProtection="1">
      <alignment horizontal="center" vertical="top"/>
    </xf>
    <xf numFmtId="0" fontId="4" fillId="4" borderId="0" xfId="0" applyFont="1" applyFill="1" applyBorder="1" applyAlignment="1" applyProtection="1">
      <alignment horizontal="center" vertical="top"/>
    </xf>
    <xf numFmtId="0" fontId="4" fillId="4" borderId="11" xfId="0" applyFont="1" applyFill="1" applyBorder="1" applyAlignment="1" applyProtection="1">
      <alignment horizontal="center" vertical="top"/>
    </xf>
    <xf numFmtId="0" fontId="0" fillId="0" borderId="16" xfId="0" applyBorder="1" applyProtection="1"/>
    <xf numFmtId="0" fontId="0" fillId="4" borderId="10" xfId="0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0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11" xfId="0" applyFill="1" applyBorder="1" applyProtection="1"/>
    <xf numFmtId="0" fontId="0" fillId="4" borderId="10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right"/>
    </xf>
    <xf numFmtId="166" fontId="6" fillId="4" borderId="5" xfId="0" applyNumberFormat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right"/>
    </xf>
    <xf numFmtId="0" fontId="0" fillId="4" borderId="6" xfId="0" applyFill="1" applyBorder="1" applyAlignment="1" applyProtection="1">
      <alignment horizontal="center"/>
    </xf>
    <xf numFmtId="166" fontId="5" fillId="4" borderId="5" xfId="0" applyNumberFormat="1" applyFont="1" applyFill="1" applyBorder="1" applyAlignment="1" applyProtection="1">
      <alignment horizontal="center"/>
    </xf>
    <xf numFmtId="0" fontId="0" fillId="4" borderId="17" xfId="0" applyFill="1" applyBorder="1" applyProtection="1"/>
    <xf numFmtId="166" fontId="5" fillId="4" borderId="1" xfId="0" applyNumberFormat="1" applyFont="1" applyFill="1" applyBorder="1" applyAlignment="1" applyProtection="1">
      <alignment horizontal="center"/>
    </xf>
    <xf numFmtId="0" fontId="0" fillId="4" borderId="0" xfId="0" applyFill="1" applyBorder="1" applyProtection="1"/>
    <xf numFmtId="164" fontId="3" fillId="4" borderId="0" xfId="0" applyNumberFormat="1" applyFont="1" applyFill="1" applyBorder="1" applyProtection="1"/>
    <xf numFmtId="0" fontId="1" fillId="4" borderId="0" xfId="0" applyFont="1" applyFill="1" applyBorder="1" applyProtection="1"/>
    <xf numFmtId="0" fontId="2" fillId="4" borderId="11" xfId="0" applyFont="1" applyFill="1" applyBorder="1" applyProtection="1"/>
    <xf numFmtId="0" fontId="2" fillId="4" borderId="17" xfId="0" applyFont="1" applyFill="1" applyBorder="1" applyProtection="1"/>
    <xf numFmtId="0" fontId="8" fillId="4" borderId="18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8" fillId="4" borderId="18" xfId="0" applyFont="1" applyFill="1" applyBorder="1" applyAlignment="1" applyProtection="1">
      <alignment horizontal="center" vertical="center"/>
    </xf>
    <xf numFmtId="0" fontId="0" fillId="4" borderId="12" xfId="0" applyFill="1" applyBorder="1" applyProtection="1"/>
    <xf numFmtId="0" fontId="0" fillId="4" borderId="13" xfId="0" applyFill="1" applyBorder="1" applyProtection="1"/>
    <xf numFmtId="0" fontId="0" fillId="4" borderId="14" xfId="0" applyFill="1" applyBorder="1" applyProtection="1"/>
    <xf numFmtId="0" fontId="6" fillId="3" borderId="15" xfId="0" applyFon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right"/>
    </xf>
    <xf numFmtId="0" fontId="6" fillId="2" borderId="1" xfId="0" applyFont="1" applyFill="1" applyBorder="1" applyAlignment="1" applyProtection="1">
      <alignment horizontal="right"/>
    </xf>
    <xf numFmtId="164" fontId="6" fillId="3" borderId="4" xfId="0" applyNumberFormat="1" applyFont="1" applyFill="1" applyBorder="1" applyAlignment="1" applyProtection="1">
      <alignment horizontal="center"/>
      <protection locked="0"/>
    </xf>
    <xf numFmtId="165" fontId="6" fillId="3" borderId="3" xfId="0" applyNumberFormat="1" applyFont="1" applyFill="1" applyBorder="1" applyAlignment="1" applyProtection="1">
      <alignment horizontal="center"/>
      <protection locked="0"/>
    </xf>
    <xf numFmtId="2" fontId="6" fillId="3" borderId="19" xfId="0" applyNumberFormat="1" applyFont="1" applyFill="1" applyBorder="1" applyAlignment="1" applyProtection="1">
      <alignment horizontal="center"/>
    </xf>
    <xf numFmtId="2" fontId="6" fillId="3" borderId="3" xfId="0" applyNumberFormat="1" applyFont="1" applyFill="1" applyBorder="1" applyAlignment="1" applyProtection="1">
      <alignment horizontal="center"/>
    </xf>
    <xf numFmtId="2" fontId="0" fillId="3" borderId="15" xfId="0" applyNumberFormat="1" applyFont="1" applyFill="1" applyBorder="1" applyAlignment="1" applyProtection="1">
      <alignment horizontal="center"/>
    </xf>
    <xf numFmtId="167" fontId="0" fillId="3" borderId="15" xfId="0" applyNumberFormat="1" applyFont="1" applyFill="1" applyBorder="1" applyAlignment="1" applyProtection="1">
      <alignment horizontal="center"/>
    </xf>
    <xf numFmtId="167" fontId="0" fillId="4" borderId="20" xfId="0" applyNumberFormat="1" applyFont="1" applyFill="1" applyBorder="1" applyAlignment="1" applyProtection="1">
      <alignment horizontal="center"/>
    </xf>
    <xf numFmtId="2" fontId="0" fillId="3" borderId="3" xfId="0" applyNumberFormat="1" applyFont="1" applyFill="1" applyBorder="1" applyAlignment="1" applyProtection="1">
      <alignment horizontal="center"/>
    </xf>
    <xf numFmtId="167" fontId="0" fillId="3" borderId="3" xfId="0" applyNumberFormat="1" applyFont="1" applyFill="1" applyBorder="1" applyAlignment="1" applyProtection="1">
      <alignment horizontal="center"/>
    </xf>
    <xf numFmtId="167" fontId="0" fillId="4" borderId="0" xfId="0" applyNumberFormat="1" applyFont="1" applyFill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2" fontId="8" fillId="4" borderId="6" xfId="0" applyNumberFormat="1" applyFont="1" applyFill="1" applyBorder="1" applyAlignment="1" applyProtection="1">
      <alignment horizontal="center" vertical="center"/>
    </xf>
    <xf numFmtId="2" fontId="0" fillId="4" borderId="0" xfId="0" applyNumberFormat="1" applyFont="1" applyFill="1" applyBorder="1" applyAlignment="1" applyProtection="1">
      <alignment horizontal="center"/>
    </xf>
    <xf numFmtId="2" fontId="0" fillId="4" borderId="0" xfId="0" applyNumberFormat="1" applyFont="1" applyFill="1" applyBorder="1" applyProtection="1"/>
    <xf numFmtId="2" fontId="10" fillId="4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D1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showGridLines="0" tabSelected="1" zoomScale="115" zoomScaleNormal="115" workbookViewId="0">
      <selection activeCell="E19" sqref="E19"/>
    </sheetView>
  </sheetViews>
  <sheetFormatPr defaultRowHeight="15" x14ac:dyDescent="0.25"/>
  <cols>
    <col min="1" max="1" width="9.140625" style="12"/>
    <col min="2" max="2" width="16.7109375" style="12" customWidth="1"/>
    <col min="3" max="3" width="15.7109375" style="12" customWidth="1"/>
    <col min="4" max="4" width="8.5703125" style="12" customWidth="1"/>
    <col min="5" max="5" width="16.7109375" style="12" customWidth="1"/>
    <col min="6" max="6" width="3.85546875" style="12" customWidth="1"/>
    <col min="7" max="8" width="10.7109375" style="12" customWidth="1"/>
    <col min="9" max="9" width="4.42578125" style="12" customWidth="1"/>
    <col min="10" max="10" width="11.5703125" style="12" customWidth="1"/>
    <col min="11" max="11" width="10.42578125" style="12" customWidth="1"/>
    <col min="12" max="13" width="14.7109375" style="12" customWidth="1"/>
    <col min="14" max="14" width="9.140625" style="12"/>
    <col min="15" max="15" width="14.5703125" style="12" customWidth="1"/>
    <col min="16" max="16" width="3.85546875" style="12" customWidth="1"/>
    <col min="17" max="18" width="11" style="12" customWidth="1"/>
    <col min="19" max="19" width="3.85546875" style="12" customWidth="1"/>
    <col min="20" max="16384" width="9.140625" style="12"/>
  </cols>
  <sheetData>
    <row r="1" spans="1:19" ht="15.75" thickTop="1" x14ac:dyDescent="0.25">
      <c r="A1" s="8" t="s">
        <v>6</v>
      </c>
      <c r="B1" s="9"/>
      <c r="C1" s="9"/>
      <c r="D1" s="9"/>
      <c r="E1" s="9"/>
      <c r="F1" s="9"/>
      <c r="G1" s="9"/>
      <c r="H1" s="9"/>
      <c r="I1" s="10"/>
      <c r="J1" s="11"/>
      <c r="K1" s="8" t="s">
        <v>6</v>
      </c>
      <c r="L1" s="9"/>
      <c r="M1" s="9"/>
      <c r="N1" s="9"/>
      <c r="O1" s="9"/>
      <c r="P1" s="9"/>
      <c r="Q1" s="9"/>
      <c r="R1" s="9"/>
      <c r="S1" s="10"/>
    </row>
    <row r="2" spans="1:19" ht="32.25" customHeight="1" x14ac:dyDescent="0.25">
      <c r="A2" s="13"/>
      <c r="B2" s="14"/>
      <c r="C2" s="14"/>
      <c r="D2" s="14"/>
      <c r="E2" s="14"/>
      <c r="F2" s="14"/>
      <c r="G2" s="14"/>
      <c r="H2" s="14"/>
      <c r="I2" s="15"/>
      <c r="J2" s="11"/>
      <c r="K2" s="13"/>
      <c r="L2" s="14"/>
      <c r="M2" s="14"/>
      <c r="N2" s="14"/>
      <c r="O2" s="14"/>
      <c r="P2" s="14"/>
      <c r="Q2" s="14"/>
      <c r="R2" s="14"/>
      <c r="S2" s="15"/>
    </row>
    <row r="3" spans="1:19" ht="15.75" thickBot="1" x14ac:dyDescent="0.3">
      <c r="A3" s="16"/>
      <c r="B3" s="17"/>
      <c r="C3" s="18" t="s">
        <v>3</v>
      </c>
      <c r="D3" s="19"/>
      <c r="E3" s="18" t="s">
        <v>2</v>
      </c>
      <c r="F3" s="20"/>
      <c r="G3" s="17"/>
      <c r="H3" s="17"/>
      <c r="I3" s="21"/>
      <c r="J3" s="11"/>
      <c r="K3" s="16"/>
      <c r="L3" s="17"/>
      <c r="M3" s="18" t="s">
        <v>3</v>
      </c>
      <c r="N3" s="19"/>
      <c r="O3" s="18" t="s">
        <v>2</v>
      </c>
      <c r="P3" s="20"/>
      <c r="Q3" s="17"/>
      <c r="R3" s="17"/>
      <c r="S3" s="21"/>
    </row>
    <row r="4" spans="1:19" x14ac:dyDescent="0.25">
      <c r="A4" s="16"/>
      <c r="B4" s="70" t="s">
        <v>4</v>
      </c>
      <c r="C4" s="71">
        <v>8</v>
      </c>
      <c r="D4" s="23"/>
      <c r="E4" s="72">
        <v>50</v>
      </c>
      <c r="F4" s="24"/>
      <c r="G4" s="17"/>
      <c r="H4" s="17"/>
      <c r="I4" s="21"/>
      <c r="J4" s="11"/>
      <c r="K4" s="16"/>
      <c r="L4" s="70" t="s">
        <v>4</v>
      </c>
      <c r="M4" s="71">
        <v>8</v>
      </c>
      <c r="N4" s="23"/>
      <c r="O4" s="72">
        <v>50</v>
      </c>
      <c r="P4" s="24"/>
      <c r="Q4" s="17"/>
      <c r="R4" s="17"/>
      <c r="S4" s="21"/>
    </row>
    <row r="5" spans="1:19" ht="15.75" thickBot="1" x14ac:dyDescent="0.3">
      <c r="A5" s="16"/>
      <c r="B5" s="25"/>
      <c r="C5" s="26"/>
      <c r="D5" s="19"/>
      <c r="E5" s="27"/>
      <c r="F5" s="19"/>
      <c r="G5" s="17"/>
      <c r="H5" s="17"/>
      <c r="I5" s="21"/>
      <c r="J5" s="11"/>
      <c r="K5" s="16"/>
      <c r="L5" s="25"/>
      <c r="M5" s="26"/>
      <c r="N5" s="19"/>
      <c r="O5" s="27"/>
      <c r="P5" s="19"/>
      <c r="Q5" s="17"/>
      <c r="R5" s="17"/>
      <c r="S5" s="21"/>
    </row>
    <row r="6" spans="1:19" x14ac:dyDescent="0.25">
      <c r="A6" s="16"/>
      <c r="B6" s="22" t="s">
        <v>5</v>
      </c>
      <c r="C6" s="1">
        <v>9.5</v>
      </c>
      <c r="D6" s="23"/>
      <c r="E6" s="2">
        <v>40</v>
      </c>
      <c r="F6" s="24"/>
      <c r="G6" s="17"/>
      <c r="H6" s="17"/>
      <c r="I6" s="21"/>
      <c r="J6" s="11"/>
      <c r="K6" s="16"/>
      <c r="L6" s="22" t="s">
        <v>5</v>
      </c>
      <c r="M6" s="1">
        <v>10.5</v>
      </c>
      <c r="N6" s="23"/>
      <c r="O6" s="2">
        <v>48</v>
      </c>
      <c r="P6" s="24"/>
      <c r="Q6" s="17"/>
      <c r="R6" s="17"/>
      <c r="S6" s="21"/>
    </row>
    <row r="7" spans="1:19" x14ac:dyDescent="0.25">
      <c r="A7" s="16"/>
      <c r="B7" s="17"/>
      <c r="C7" s="17"/>
      <c r="D7" s="17"/>
      <c r="E7" s="17"/>
      <c r="F7" s="17"/>
      <c r="G7" s="17"/>
      <c r="H7" s="17"/>
      <c r="I7" s="28"/>
      <c r="J7" s="11"/>
      <c r="K7" s="16"/>
      <c r="L7" s="17"/>
      <c r="M7" s="17"/>
      <c r="N7" s="17"/>
      <c r="O7" s="17"/>
      <c r="P7" s="17"/>
      <c r="Q7" s="17"/>
      <c r="R7" s="17"/>
      <c r="S7" s="21"/>
    </row>
    <row r="8" spans="1:19" ht="18" customHeight="1" x14ac:dyDescent="0.3">
      <c r="A8" s="16"/>
      <c r="B8" s="17"/>
      <c r="C8" s="17" t="s">
        <v>0</v>
      </c>
      <c r="D8" s="29">
        <f>IF(I8=0,"",ABS((E4-E6)-(((C6-C4)*25.4)/2)))</f>
        <v>9.0499999999999972</v>
      </c>
      <c r="E8" s="30" t="str">
        <f>IF(I8=0,"SAME",IF(I8&lt;0,"mm LESS CLEARANCE","mm MORE CLEARANCE"))</f>
        <v>mm LESS CLEARANCE</v>
      </c>
      <c r="F8" s="30"/>
      <c r="G8" s="17"/>
      <c r="H8" s="17"/>
      <c r="I8" s="31">
        <f>ROUND((E4-E6)-(((C6-C4)*25.4)/2),0)</f>
        <v>-9</v>
      </c>
      <c r="J8" s="11"/>
      <c r="K8" s="16"/>
      <c r="L8" s="17"/>
      <c r="M8" s="17" t="s">
        <v>0</v>
      </c>
      <c r="N8" s="29">
        <f>IF(S8=0,"",ABS((O4-O6)-(((M6-M4)*25.4)/2)))</f>
        <v>29.75</v>
      </c>
      <c r="O8" s="30" t="str">
        <f>IF(S8=0,"SAME",IF(S8&lt;0,"mm LESS CLEARANCE","mm MORE CLEARANCE"))</f>
        <v>mm LESS CLEARANCE</v>
      </c>
      <c r="P8" s="30"/>
      <c r="Q8" s="17"/>
      <c r="R8" s="17"/>
      <c r="S8" s="31">
        <f>ROUND((O4-O6)-(((M6-M4)*25.4)/2),0)</f>
        <v>-30</v>
      </c>
    </row>
    <row r="9" spans="1:19" ht="20.25" customHeight="1" x14ac:dyDescent="0.3">
      <c r="A9" s="16"/>
      <c r="B9" s="17"/>
      <c r="C9" s="17" t="s">
        <v>1</v>
      </c>
      <c r="D9" s="29">
        <f>IF(I9=0,"",ABS((((C6-C4)*25.4)/2)-(E6-E4)))</f>
        <v>29.049999999999997</v>
      </c>
      <c r="E9" s="30" t="str">
        <f>IF(I9=0,"SAME",IF(I9&lt;0,"mm CLOSER IN","mm FURTHER OUT"))</f>
        <v>mm FURTHER OUT</v>
      </c>
      <c r="F9" s="30"/>
      <c r="G9" s="17"/>
      <c r="H9" s="17"/>
      <c r="I9" s="31">
        <f>ROUND((((C6-C4)*25.4)/2)-(E6-E4),0)</f>
        <v>29</v>
      </c>
      <c r="J9" s="11"/>
      <c r="K9" s="16"/>
      <c r="L9" s="17"/>
      <c r="M9" s="17" t="s">
        <v>1</v>
      </c>
      <c r="N9" s="29">
        <f>IF(S9=0,"",ABS((((M6-M4)*25.4)/2)-(O6-O4)))</f>
        <v>33.75</v>
      </c>
      <c r="O9" s="30" t="str">
        <f>IF(S9=0,"SAME",IF(S9&lt;0,"mm CLOSER IN","mm FURTHER OUT"))</f>
        <v>mm FURTHER OUT</v>
      </c>
      <c r="P9" s="30"/>
      <c r="Q9" s="17"/>
      <c r="R9" s="17"/>
      <c r="S9" s="31">
        <f>ROUND((((M6-M4)*25.4)/2)-(O6-O4),0)</f>
        <v>34</v>
      </c>
    </row>
    <row r="10" spans="1:19" x14ac:dyDescent="0.25">
      <c r="A10" s="16"/>
      <c r="B10" s="17"/>
      <c r="C10" s="17"/>
      <c r="D10" s="17"/>
      <c r="E10" s="17"/>
      <c r="F10" s="17"/>
      <c r="G10" s="17"/>
      <c r="H10" s="17"/>
      <c r="I10" s="28"/>
      <c r="J10" s="11"/>
      <c r="K10" s="16"/>
      <c r="L10" s="17"/>
      <c r="M10" s="17"/>
      <c r="N10" s="17"/>
      <c r="O10" s="17"/>
      <c r="P10" s="17"/>
      <c r="Q10" s="17"/>
      <c r="R10" s="17"/>
      <c r="S10" s="21"/>
    </row>
    <row r="11" spans="1:19" ht="15.75" thickBot="1" x14ac:dyDescent="0.3">
      <c r="A11" s="32"/>
      <c r="B11" s="33"/>
      <c r="C11" s="33"/>
      <c r="D11" s="33"/>
      <c r="E11" s="33"/>
      <c r="F11" s="33"/>
      <c r="G11" s="33"/>
      <c r="H11" s="33"/>
      <c r="I11" s="34"/>
      <c r="J11" s="11"/>
      <c r="K11" s="32"/>
      <c r="L11" s="33"/>
      <c r="M11" s="33"/>
      <c r="N11" s="33"/>
      <c r="O11" s="33"/>
      <c r="P11" s="33"/>
      <c r="Q11" s="33"/>
      <c r="R11" s="33"/>
      <c r="S11" s="34"/>
    </row>
    <row r="12" spans="1:19" ht="15.75" thickTop="1" x14ac:dyDescent="0.25">
      <c r="A12" s="81" t="s">
        <v>17</v>
      </c>
      <c r="B12" s="81"/>
      <c r="C12" s="81"/>
      <c r="D12" s="81"/>
      <c r="E12" s="81"/>
      <c r="F12" s="81"/>
      <c r="G12" s="81"/>
      <c r="H12" s="81"/>
      <c r="I12" s="81"/>
      <c r="K12" s="81" t="s">
        <v>18</v>
      </c>
      <c r="L12" s="81"/>
      <c r="M12" s="81"/>
      <c r="N12" s="81"/>
      <c r="O12" s="81"/>
      <c r="P12" s="81"/>
      <c r="Q12" s="81"/>
      <c r="R12" s="81"/>
      <c r="S12" s="81"/>
    </row>
    <row r="13" spans="1:19" ht="15.75" thickBot="1" x14ac:dyDescent="0.3">
      <c r="A13" s="82"/>
      <c r="B13" s="82"/>
      <c r="C13" s="82"/>
      <c r="D13" s="82"/>
      <c r="E13" s="82"/>
      <c r="F13" s="82"/>
      <c r="G13" s="82"/>
      <c r="H13" s="82"/>
      <c r="I13" s="82"/>
      <c r="K13" s="82"/>
      <c r="L13" s="82"/>
      <c r="M13" s="82"/>
      <c r="N13" s="82"/>
      <c r="O13" s="82"/>
      <c r="P13" s="82"/>
      <c r="Q13" s="82"/>
      <c r="R13" s="82"/>
      <c r="S13" s="82"/>
    </row>
    <row r="14" spans="1:19" ht="15.75" thickTop="1" x14ac:dyDescent="0.25">
      <c r="A14" s="35" t="s">
        <v>7</v>
      </c>
      <c r="B14" s="36"/>
      <c r="C14" s="36"/>
      <c r="D14" s="36"/>
      <c r="E14" s="36"/>
      <c r="F14" s="36"/>
      <c r="G14" s="36"/>
      <c r="H14" s="36"/>
      <c r="I14" s="37"/>
      <c r="K14" s="35" t="s">
        <v>7</v>
      </c>
      <c r="L14" s="36"/>
      <c r="M14" s="36"/>
      <c r="N14" s="36"/>
      <c r="O14" s="36"/>
      <c r="P14" s="36"/>
      <c r="Q14" s="36"/>
      <c r="R14" s="36"/>
      <c r="S14" s="37"/>
    </row>
    <row r="15" spans="1:19" ht="31.5" customHeight="1" x14ac:dyDescent="0.25">
      <c r="A15" s="38"/>
      <c r="B15" s="39"/>
      <c r="C15" s="39"/>
      <c r="D15" s="39"/>
      <c r="E15" s="39"/>
      <c r="F15" s="39"/>
      <c r="G15" s="39"/>
      <c r="H15" s="39"/>
      <c r="I15" s="40"/>
      <c r="J15" s="41"/>
      <c r="K15" s="39"/>
      <c r="L15" s="39"/>
      <c r="M15" s="39"/>
      <c r="N15" s="39"/>
      <c r="O15" s="39"/>
      <c r="P15" s="39"/>
      <c r="Q15" s="39"/>
      <c r="R15" s="39"/>
      <c r="S15" s="40"/>
    </row>
    <row r="16" spans="1:19" ht="15.75" thickBot="1" x14ac:dyDescent="0.3">
      <c r="A16" s="42"/>
      <c r="B16" s="43"/>
      <c r="C16" s="44" t="s">
        <v>10</v>
      </c>
      <c r="D16" s="45" t="s">
        <v>8</v>
      </c>
      <c r="E16" s="44" t="s">
        <v>9</v>
      </c>
      <c r="F16" s="44"/>
      <c r="G16" s="45" t="s">
        <v>11</v>
      </c>
      <c r="H16" s="45" t="s">
        <v>12</v>
      </c>
      <c r="I16" s="46"/>
      <c r="J16" s="41"/>
      <c r="K16" s="42"/>
      <c r="L16" s="43"/>
      <c r="M16" s="44" t="s">
        <v>10</v>
      </c>
      <c r="N16" s="45" t="s">
        <v>8</v>
      </c>
      <c r="O16" s="44" t="s">
        <v>9</v>
      </c>
      <c r="P16" s="44"/>
      <c r="Q16" s="45" t="s">
        <v>11</v>
      </c>
      <c r="R16" s="45" t="s">
        <v>12</v>
      </c>
      <c r="S16" s="46"/>
    </row>
    <row r="17" spans="1:19" x14ac:dyDescent="0.25">
      <c r="A17" s="47"/>
      <c r="B17" s="69" t="s">
        <v>13</v>
      </c>
      <c r="C17" s="4">
        <v>225</v>
      </c>
      <c r="D17" s="67">
        <v>50</v>
      </c>
      <c r="E17" s="5">
        <v>16</v>
      </c>
      <c r="F17" s="49"/>
      <c r="G17" s="73">
        <f>((C17*D17/100*2/25.4)+E17)</f>
        <v>24.858267716535433</v>
      </c>
      <c r="H17" s="74">
        <f>((C17*D17/100/25.4))</f>
        <v>4.4291338582677167</v>
      </c>
      <c r="I17" s="46"/>
      <c r="J17" s="41"/>
      <c r="K17" s="47"/>
      <c r="L17" s="69" t="s">
        <v>13</v>
      </c>
      <c r="M17" s="4">
        <v>225</v>
      </c>
      <c r="N17" s="67">
        <v>50</v>
      </c>
      <c r="O17" s="5">
        <v>16</v>
      </c>
      <c r="P17" s="49"/>
      <c r="Q17" s="74">
        <f>((M17*N17/100*2/25.4)+O17)</f>
        <v>24.858267716535433</v>
      </c>
      <c r="R17" s="74">
        <f>((M17*N17/100/25.4))</f>
        <v>4.4291338582677167</v>
      </c>
      <c r="S17" s="46"/>
    </row>
    <row r="18" spans="1:19" ht="15.75" thickBot="1" x14ac:dyDescent="0.3">
      <c r="A18" s="42"/>
      <c r="B18" s="50"/>
      <c r="C18" s="45"/>
      <c r="D18" s="51"/>
      <c r="E18" s="45"/>
      <c r="F18" s="45"/>
      <c r="G18" s="83" t="s">
        <v>15</v>
      </c>
      <c r="H18" s="83"/>
      <c r="I18" s="46"/>
      <c r="J18" s="41"/>
      <c r="K18" s="42"/>
      <c r="L18" s="50"/>
      <c r="M18" s="45"/>
      <c r="N18" s="51"/>
      <c r="O18" s="45"/>
      <c r="P18" s="45"/>
      <c r="Q18" s="83" t="s">
        <v>15</v>
      </c>
      <c r="R18" s="83"/>
      <c r="S18" s="46"/>
    </row>
    <row r="19" spans="1:19" x14ac:dyDescent="0.25">
      <c r="A19" s="47"/>
      <c r="B19" s="48" t="s">
        <v>14</v>
      </c>
      <c r="C19" s="3">
        <v>255</v>
      </c>
      <c r="D19" s="68">
        <v>35</v>
      </c>
      <c r="E19" s="6">
        <v>18</v>
      </c>
      <c r="F19" s="52"/>
      <c r="G19" s="75">
        <f>((C19*D19/100*2/25.4)+E19)</f>
        <v>25.027559055118111</v>
      </c>
      <c r="H19" s="75">
        <f>((C19*D19/100/25.4))</f>
        <v>3.5137795275590551</v>
      </c>
      <c r="I19" s="53"/>
      <c r="J19" s="41"/>
      <c r="K19" s="47"/>
      <c r="L19" s="48" t="s">
        <v>14</v>
      </c>
      <c r="M19" s="3">
        <v>295</v>
      </c>
      <c r="N19" s="68">
        <v>30</v>
      </c>
      <c r="O19" s="7">
        <v>18</v>
      </c>
      <c r="P19" s="54"/>
      <c r="Q19" s="78">
        <f>((M19*N19/100*2/25.4)+O19)</f>
        <v>24.968503937007874</v>
      </c>
      <c r="R19" s="78">
        <f>((M19*N19/100/25.4))</f>
        <v>3.484251968503937</v>
      </c>
      <c r="S19" s="46"/>
    </row>
    <row r="20" spans="1:19" x14ac:dyDescent="0.25">
      <c r="A20" s="42"/>
      <c r="B20" s="55"/>
      <c r="C20" s="55"/>
      <c r="D20" s="55"/>
      <c r="E20" s="55"/>
      <c r="F20" s="55"/>
      <c r="G20" s="84"/>
      <c r="H20" s="85"/>
      <c r="I20" s="46"/>
      <c r="J20" s="41"/>
      <c r="K20" s="42"/>
      <c r="L20" s="55"/>
      <c r="M20" s="55"/>
      <c r="N20" s="55"/>
      <c r="O20" s="55"/>
      <c r="P20" s="55"/>
      <c r="Q20" s="84"/>
      <c r="R20" s="84"/>
      <c r="S20" s="46"/>
    </row>
    <row r="21" spans="1:19" ht="18" thickBot="1" x14ac:dyDescent="0.35">
      <c r="A21" s="42"/>
      <c r="B21" s="55"/>
      <c r="C21" s="55"/>
      <c r="D21" s="56"/>
      <c r="E21" s="57"/>
      <c r="F21" s="57"/>
      <c r="G21" s="86" t="s">
        <v>19</v>
      </c>
      <c r="H21" s="86"/>
      <c r="I21" s="58">
        <f>ROUND((E17-E19)-(((C19-C17)*25.4)/2),0)</f>
        <v>-383</v>
      </c>
      <c r="J21" s="41"/>
      <c r="K21" s="42"/>
      <c r="L21" s="55"/>
      <c r="M21" s="55"/>
      <c r="N21" s="56"/>
      <c r="O21" s="57"/>
      <c r="P21" s="57"/>
      <c r="Q21" s="86" t="s">
        <v>19</v>
      </c>
      <c r="R21" s="86"/>
      <c r="S21" s="58">
        <f>ROUND((O17-O19)-(((M19-M17)*25.4)/2),0)</f>
        <v>-891</v>
      </c>
    </row>
    <row r="22" spans="1:19" ht="17.25" x14ac:dyDescent="0.3">
      <c r="A22" s="42"/>
      <c r="B22" s="55"/>
      <c r="C22" s="55"/>
      <c r="D22" s="56"/>
      <c r="E22" s="57"/>
      <c r="F22" s="57"/>
      <c r="G22" s="75">
        <f>G19-G17</f>
        <v>0.16929133858267775</v>
      </c>
      <c r="H22" s="75">
        <f>H19-H17</f>
        <v>-0.91535433070866157</v>
      </c>
      <c r="I22" s="59">
        <f>ROUND((((C19-C17)*25.4)/2)-(E19-E17),0)</f>
        <v>379</v>
      </c>
      <c r="J22" s="41"/>
      <c r="K22" s="42"/>
      <c r="L22" s="55"/>
      <c r="M22" s="55"/>
      <c r="N22" s="56"/>
      <c r="O22" s="57"/>
      <c r="P22" s="57"/>
      <c r="Q22" s="75">
        <f>Q19-Q17</f>
        <v>0.11023622047244075</v>
      </c>
      <c r="R22" s="75">
        <f>R19-R17</f>
        <v>-0.94488188976377963</v>
      </c>
      <c r="S22" s="59">
        <f>ROUND((((M19-M17)*25.4)/2)-(O19-O17),0)</f>
        <v>887</v>
      </c>
    </row>
    <row r="23" spans="1:19" x14ac:dyDescent="0.25">
      <c r="A23" s="42"/>
      <c r="B23" s="55"/>
      <c r="C23" s="55"/>
      <c r="D23" s="55"/>
      <c r="E23" s="55"/>
      <c r="F23" s="55"/>
      <c r="G23" s="60" t="s">
        <v>15</v>
      </c>
      <c r="H23" s="60"/>
      <c r="I23" s="46"/>
      <c r="J23" s="41"/>
      <c r="K23" s="42"/>
      <c r="L23" s="55"/>
      <c r="M23" s="55"/>
      <c r="N23" s="55"/>
      <c r="O23" s="55"/>
      <c r="P23" s="55"/>
      <c r="Q23" s="60" t="s">
        <v>15</v>
      </c>
      <c r="R23" s="60"/>
      <c r="S23" s="46"/>
    </row>
    <row r="24" spans="1:19" ht="15.75" thickBot="1" x14ac:dyDescent="0.3">
      <c r="A24" s="42"/>
      <c r="B24" s="55"/>
      <c r="C24" s="55"/>
      <c r="D24" s="55"/>
      <c r="E24" s="55"/>
      <c r="F24" s="55"/>
      <c r="G24" s="61"/>
      <c r="H24" s="61"/>
      <c r="I24" s="46"/>
      <c r="J24" s="62"/>
      <c r="K24" s="42"/>
      <c r="L24" s="55"/>
      <c r="M24" s="55"/>
      <c r="N24" s="55"/>
      <c r="O24" s="55"/>
      <c r="P24" s="55"/>
      <c r="Q24" s="61"/>
      <c r="R24" s="61"/>
      <c r="S24" s="46"/>
    </row>
    <row r="25" spans="1:19" x14ac:dyDescent="0.25">
      <c r="A25" s="42"/>
      <c r="B25" s="55"/>
      <c r="C25" s="55"/>
      <c r="D25" s="55"/>
      <c r="E25" s="55"/>
      <c r="F25" s="55"/>
      <c r="G25" s="76">
        <f>G22/G17*100</f>
        <v>0.68102629078239074</v>
      </c>
      <c r="H25" s="77"/>
      <c r="I25" s="46"/>
      <c r="J25" s="62"/>
      <c r="K25" s="42"/>
      <c r="L25" s="55"/>
      <c r="M25" s="55"/>
      <c r="N25" s="55"/>
      <c r="O25" s="55"/>
      <c r="P25" s="55"/>
      <c r="Q25" s="79">
        <f>Q22/Q17*100</f>
        <v>0.44345898004434514</v>
      </c>
      <c r="R25" s="80"/>
      <c r="S25" s="46"/>
    </row>
    <row r="26" spans="1:19" x14ac:dyDescent="0.25">
      <c r="A26" s="42"/>
      <c r="B26" s="55"/>
      <c r="C26" s="55"/>
      <c r="D26" s="55"/>
      <c r="E26" s="55"/>
      <c r="F26" s="55"/>
      <c r="G26" s="63" t="s">
        <v>16</v>
      </c>
      <c r="H26" s="61"/>
      <c r="I26" s="46"/>
      <c r="J26" s="62"/>
      <c r="K26" s="42"/>
      <c r="L26" s="55"/>
      <c r="M26" s="55"/>
      <c r="N26" s="55"/>
      <c r="O26" s="55"/>
      <c r="P26" s="55"/>
      <c r="Q26" s="63" t="s">
        <v>16</v>
      </c>
      <c r="R26" s="61"/>
      <c r="S26" s="46"/>
    </row>
    <row r="27" spans="1:19" ht="15.75" thickBot="1" x14ac:dyDescent="0.3">
      <c r="A27" s="64"/>
      <c r="B27" s="65"/>
      <c r="C27" s="65"/>
      <c r="D27" s="65"/>
      <c r="E27" s="65"/>
      <c r="F27" s="65"/>
      <c r="G27" s="65"/>
      <c r="H27" s="65"/>
      <c r="I27" s="66"/>
      <c r="K27" s="64"/>
      <c r="L27" s="65"/>
      <c r="M27" s="65"/>
      <c r="N27" s="65"/>
      <c r="O27" s="65"/>
      <c r="P27" s="65"/>
      <c r="Q27" s="65"/>
      <c r="R27" s="65"/>
      <c r="S27" s="66"/>
    </row>
    <row r="28" spans="1:19" ht="15.75" thickTop="1" x14ac:dyDescent="0.25"/>
  </sheetData>
  <sheetProtection sheet="1" selectLockedCells="1"/>
  <mergeCells count="12">
    <mergeCell ref="A12:I13"/>
    <mergeCell ref="K12:S13"/>
    <mergeCell ref="A1:I2"/>
    <mergeCell ref="K1:S2"/>
    <mergeCell ref="A14:I15"/>
    <mergeCell ref="K14:S15"/>
    <mergeCell ref="G21:H21"/>
    <mergeCell ref="Q21:R21"/>
    <mergeCell ref="G18:H18"/>
    <mergeCell ref="Q18:R18"/>
    <mergeCell ref="G23:H23"/>
    <mergeCell ref="Q23:R23"/>
  </mergeCells>
  <dataValidations count="4">
    <dataValidation type="decimal" allowBlank="1" showInputMessage="1" showErrorMessage="1" errorTitle="Whoa there" error="Please use a value from 1.0 to 20.0" sqref="C6 C4 M6 M4" xr:uid="{00000000-0002-0000-0000-000000000000}">
      <formula1>1</formula1>
      <formula2>20</formula2>
    </dataValidation>
    <dataValidation type="whole" allowBlank="1" showInputMessage="1" showErrorMessage="1" errorTitle="Whoa there" error="Please use a whole number from -80 to +80" sqref="E5:F6 O5:P6 E18:F19 O18:P19" xr:uid="{00000000-0002-0000-0000-000001000000}">
      <formula1>-80</formula1>
      <formula2>80</formula2>
    </dataValidation>
    <dataValidation type="whole" allowBlank="1" showErrorMessage="1" errorTitle="Whoa there" error="Please use a whole number from -80 to +80" sqref="C5 E4:F4 M5 O4:P4 C18 E17:F17 M18 O17:P17" xr:uid="{00000000-0002-0000-0000-000002000000}">
      <formula1>-80</formula1>
      <formula2>80</formula2>
    </dataValidation>
    <dataValidation type="whole" allowBlank="1" showInputMessage="1" showErrorMessage="1" errorTitle="Whoa there" error="Please use a value from 1.0 to 20.0" sqref="C17 C19 M17 M19" xr:uid="{0FFBDE6E-A590-4767-9419-2454F105ADFD}">
      <formula1>155</formula1>
      <formula2>355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Volkswagen Group of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Gazda, Michael</dc:creator>
  <cp:lastModifiedBy>admin</cp:lastModifiedBy>
  <dcterms:created xsi:type="dcterms:W3CDTF">2015-10-23T17:17:24Z</dcterms:created>
  <dcterms:modified xsi:type="dcterms:W3CDTF">2020-10-12T13:52:25Z</dcterms:modified>
</cp:coreProperties>
</file>