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er\Desktop\"/>
    </mc:Choice>
  </mc:AlternateContent>
  <bookViews>
    <workbookView xWindow="0" yWindow="0" windowWidth="19200" windowHeight="7060"/>
  </bookViews>
  <sheets>
    <sheet name="Partial Fluid Exchange" sheetId="2" r:id="rId1"/>
    <sheet name="Sheet1" sheetId="3" r:id="rId2"/>
  </sheets>
  <definedNames>
    <definedName name="_xlnm.Print_Area" localSheetId="0">'Partial Fluid Exchange'!$A$1:$I$22</definedName>
  </definedNames>
  <calcPr calcId="152511"/>
</workbook>
</file>

<file path=xl/calcChain.xml><?xml version="1.0" encoding="utf-8"?>
<calcChain xmlns="http://schemas.openxmlformats.org/spreadsheetml/2006/main">
  <c r="D22" i="2" l="1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F7" i="2"/>
  <c r="H7" i="2" s="1"/>
  <c r="B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7" i="2"/>
  <c r="I7" i="2"/>
  <c r="F8" i="2" l="1"/>
  <c r="G8" i="2"/>
  <c r="B8" i="2" s="1"/>
  <c r="N7" i="2"/>
  <c r="H8" i="2" l="1"/>
  <c r="F9" i="2" s="1"/>
  <c r="H9" i="2" s="1"/>
  <c r="I8" i="2"/>
  <c r="L8" i="2"/>
  <c r="G9" i="2"/>
  <c r="N8" i="2"/>
  <c r="M7" i="2"/>
  <c r="I9" i="2" l="1"/>
  <c r="G10" i="2" s="1"/>
  <c r="B9" i="2"/>
  <c r="L9" i="2"/>
  <c r="M8" i="2"/>
  <c r="I10" i="2" l="1"/>
  <c r="G11" i="2" s="1"/>
  <c r="B10" i="2"/>
  <c r="L10" i="2"/>
  <c r="N9" i="2"/>
  <c r="I11" i="2" l="1"/>
  <c r="G12" i="2" s="1"/>
  <c r="B11" i="2"/>
  <c r="M9" i="2"/>
  <c r="F10" i="2"/>
  <c r="H10" i="2" s="1"/>
  <c r="L11" i="2"/>
  <c r="I12" i="2" l="1"/>
  <c r="G13" i="2" s="1"/>
  <c r="B12" i="2"/>
  <c r="L12" i="2"/>
  <c r="M10" i="2"/>
  <c r="N10" i="2"/>
  <c r="I13" i="2" l="1"/>
  <c r="G14" i="2" s="1"/>
  <c r="B13" i="2"/>
  <c r="F11" i="2"/>
  <c r="H11" i="2" s="1"/>
  <c r="L13" i="2"/>
  <c r="M11" i="2" l="1"/>
  <c r="I14" i="2"/>
  <c r="B14" i="2"/>
  <c r="N11" i="2"/>
  <c r="L14" i="2"/>
  <c r="G15" i="2"/>
  <c r="F12" i="2" l="1"/>
  <c r="H12" i="2" s="1"/>
  <c r="I15" i="2"/>
  <c r="B15" i="2"/>
  <c r="L15" i="2"/>
  <c r="N12" i="2"/>
  <c r="M12" i="2" l="1"/>
  <c r="F13" i="2"/>
  <c r="H13" i="2" s="1"/>
  <c r="G16" i="2"/>
  <c r="I16" i="2" l="1"/>
  <c r="B16" i="2"/>
  <c r="F14" i="2"/>
  <c r="H14" i="2" s="1"/>
  <c r="L16" i="2"/>
  <c r="N13" i="2"/>
  <c r="M13" i="2" l="1"/>
  <c r="F15" i="2"/>
  <c r="H15" i="2" s="1"/>
  <c r="G17" i="2"/>
  <c r="I17" i="2" l="1"/>
  <c r="B17" i="2"/>
  <c r="L17" i="2"/>
  <c r="N14" i="2"/>
  <c r="M14" i="2" l="1"/>
  <c r="F16" i="2"/>
  <c r="H16" i="2" s="1"/>
  <c r="G18" i="2"/>
  <c r="I18" i="2" l="1"/>
  <c r="G19" i="2" s="1"/>
  <c r="B18" i="2"/>
  <c r="L18" i="2"/>
  <c r="N15" i="2"/>
  <c r="I19" i="2" l="1"/>
  <c r="G20" i="2" s="1"/>
  <c r="B19" i="2"/>
  <c r="L19" i="2"/>
  <c r="M15" i="2"/>
  <c r="F17" i="2"/>
  <c r="H17" i="2" s="1"/>
  <c r="I20" i="2" l="1"/>
  <c r="B20" i="2"/>
  <c r="L20" i="2"/>
  <c r="N16" i="2"/>
  <c r="G21" i="2"/>
  <c r="I21" i="2" l="1"/>
  <c r="G22" i="2" s="1"/>
  <c r="B21" i="2"/>
  <c r="L21" i="2"/>
  <c r="M16" i="2"/>
  <c r="F18" i="2"/>
  <c r="H18" i="2" s="1"/>
  <c r="I22" i="2" l="1"/>
  <c r="B22" i="2"/>
  <c r="L22" i="2"/>
  <c r="N17" i="2"/>
  <c r="M17" i="2" l="1"/>
  <c r="F19" i="2"/>
  <c r="H19" i="2" s="1"/>
  <c r="N18" i="2" l="1"/>
  <c r="M18" i="2" l="1"/>
  <c r="F20" i="2"/>
  <c r="H20" i="2" s="1"/>
  <c r="M19" i="2" l="1"/>
  <c r="N19" i="2"/>
  <c r="F21" i="2"/>
  <c r="H21" i="2" s="1"/>
  <c r="M20" i="2" l="1"/>
  <c r="N20" i="2"/>
  <c r="F22" i="2" l="1"/>
  <c r="H22" i="2" s="1"/>
  <c r="M21" i="2" l="1"/>
  <c r="N21" i="2"/>
  <c r="M22" i="2" l="1"/>
  <c r="N22" i="2"/>
</calcChain>
</file>

<file path=xl/sharedStrings.xml><?xml version="1.0" encoding="utf-8"?>
<sst xmlns="http://schemas.openxmlformats.org/spreadsheetml/2006/main" count="29" uniqueCount="29">
  <si>
    <t xml:space="preserve">Check </t>
  </si>
  <si>
    <t>Check</t>
  </si>
  <si>
    <t>Percent New</t>
  </si>
  <si>
    <t>New Added</t>
  </si>
  <si>
    <t>New Removed</t>
  </si>
  <si>
    <t>Old Removed</t>
  </si>
  <si>
    <t>Original</t>
  </si>
  <si>
    <t>1st Exchange</t>
  </si>
  <si>
    <t>2nd Exchange</t>
  </si>
  <si>
    <t>3rd Exchange</t>
  </si>
  <si>
    <t>4th Exchange</t>
  </si>
  <si>
    <t>5th Exchange</t>
  </si>
  <si>
    <t>6th Exchange</t>
  </si>
  <si>
    <t>7th Exchange</t>
  </si>
  <si>
    <t>8th Exchange</t>
  </si>
  <si>
    <t>9th Exchange</t>
  </si>
  <si>
    <t>10th Exchange</t>
  </si>
  <si>
    <t>11th Exchange</t>
  </si>
  <si>
    <t>12th Exchange</t>
  </si>
  <si>
    <t>13th Exchange</t>
  </si>
  <si>
    <t>14th Exchange</t>
  </si>
  <si>
    <t>15th Exchange</t>
  </si>
  <si>
    <t>% New Fluid</t>
  </si>
  <si>
    <t>Volume of Old</t>
  </si>
  <si>
    <t>Volume of New</t>
  </si>
  <si>
    <t xml:space="preserve">&lt;-- Total Fluid </t>
  </si>
  <si>
    <t>&lt;-- Partial Drain &amp; Refill Amount</t>
  </si>
  <si>
    <t>New Required</t>
  </si>
  <si>
    <t>PARTIAL DRAIN HELPER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</si>
</sst>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8"/>
      <color theme="1"/>
      <name val="Arial"/>
      <family val="2"/>
    </font>
    <font>
      <b/>
      <sz val="18"/>
      <color theme="4" tint="0.59999389629810485"/>
      <name val="Arial"/>
      <family val="2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theme="3" tint="-0.24994659260841701"/>
      </bottom>
      <diagonal/>
    </border>
    <border>
      <left style="thick">
        <color auto="1"/>
      </left>
      <right style="thick">
        <color auto="1"/>
      </right>
      <top style="thick">
        <color theme="3" tint="-0.24994659260841701"/>
      </top>
      <bottom style="thick">
        <color theme="3" tint="-0.24994659260841701"/>
      </bottom>
      <diagonal/>
    </border>
    <border>
      <left style="thick">
        <color auto="1"/>
      </left>
      <right style="thick">
        <color auto="1"/>
      </right>
      <top style="thick">
        <color theme="3" tint="-0.24994659260841701"/>
      </top>
      <bottom style="thick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0" fontId="0" fillId="0" borderId="0" xfId="0" applyNumberFormat="1"/>
    <xf numFmtId="164" fontId="0" fillId="0" borderId="0" xfId="0" applyNumberFormat="1"/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10" fontId="0" fillId="2" borderId="0" xfId="0" applyNumberFormat="1" applyFill="1" applyAlignment="1">
      <alignment horizontal="center"/>
    </xf>
    <xf numFmtId="9" fontId="2" fillId="2" borderId="3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9" fontId="2" fillId="2" borderId="5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9" fontId="8" fillId="4" borderId="3" xfId="0" applyNumberFormat="1" applyFont="1" applyFill="1" applyBorder="1" applyAlignment="1">
      <alignment horizontal="left" indent="1"/>
    </xf>
    <xf numFmtId="9" fontId="9" fillId="4" borderId="4" xfId="0" applyNumberFormat="1" applyFont="1" applyFill="1" applyBorder="1" applyAlignment="1">
      <alignment horizontal="left" indent="1"/>
    </xf>
    <xf numFmtId="0" fontId="7" fillId="3" borderId="4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7" xfId="0" applyFont="1" applyFill="1" applyBorder="1" applyAlignment="1">
      <alignment horizontal="center"/>
    </xf>
    <xf numFmtId="2" fontId="10" fillId="2" borderId="0" xfId="0" applyNumberFormat="1" applyFont="1" applyFill="1" applyAlignment="1">
      <alignment horizontal="center"/>
    </xf>
    <xf numFmtId="2" fontId="10" fillId="2" borderId="5" xfId="0" applyNumberFormat="1" applyFont="1" applyFill="1" applyBorder="1" applyAlignment="1">
      <alignment horizontal="center"/>
    </xf>
    <xf numFmtId="2" fontId="10" fillId="2" borderId="6" xfId="0" applyNumberFormat="1" applyFont="1" applyFill="1" applyBorder="1" applyAlignment="1">
      <alignment horizontal="center"/>
    </xf>
    <xf numFmtId="0" fontId="10" fillId="2" borderId="5" xfId="0" applyNumberFormat="1" applyFont="1" applyFill="1" applyBorder="1" applyAlignment="1">
      <alignment horizontal="center"/>
    </xf>
    <xf numFmtId="0" fontId="10" fillId="2" borderId="8" xfId="0" applyNumberFormat="1" applyFont="1" applyFill="1" applyBorder="1" applyAlignment="1">
      <alignment horizontal="center"/>
    </xf>
    <xf numFmtId="0" fontId="10" fillId="2" borderId="9" xfId="0" applyNumberFormat="1" applyFont="1" applyFill="1" applyBorder="1" applyAlignment="1">
      <alignment horizontal="center"/>
    </xf>
    <xf numFmtId="0" fontId="10" fillId="2" borderId="10" xfId="0" applyNumberFormat="1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FFD1FF"/>
      <color rgb="FFFFD9FF"/>
      <color rgb="FFFFEBFF"/>
      <color rgb="FFFF3399"/>
      <color rgb="FFFDF7E7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showGridLines="0" tabSelected="1" zoomScale="63" zoomScaleNormal="63" workbookViewId="0">
      <selection activeCell="A3" sqref="A3"/>
    </sheetView>
  </sheetViews>
  <sheetFormatPr defaultRowHeight="14.5" x14ac:dyDescent="0.35"/>
  <cols>
    <col min="1" max="1" width="22.54296875" style="4" customWidth="1"/>
    <col min="2" max="2" width="69.7265625" style="3" customWidth="1"/>
    <col min="3" max="3" width="1.7265625" style="3" customWidth="1"/>
    <col min="4" max="4" width="15.54296875" style="3" customWidth="1"/>
    <col min="5" max="5" width="1.7265625" style="3" customWidth="1"/>
    <col min="6" max="7" width="16.26953125" customWidth="1"/>
    <col min="8" max="9" width="16.1796875" customWidth="1"/>
    <col min="10" max="10" width="3.54296875" customWidth="1"/>
    <col min="11" max="11" width="12" customWidth="1"/>
    <col min="12" max="12" width="12.81640625" style="1" customWidth="1"/>
  </cols>
  <sheetData>
    <row r="1" spans="1:14" ht="23" x14ac:dyDescent="0.5">
      <c r="A1" s="31"/>
      <c r="B1" s="30" t="s">
        <v>28</v>
      </c>
      <c r="C1" s="31"/>
      <c r="D1" s="31"/>
      <c r="E1" s="31"/>
      <c r="F1" s="31"/>
      <c r="G1" s="31"/>
      <c r="H1" s="31"/>
      <c r="I1" s="31"/>
    </row>
    <row r="2" spans="1:14" ht="16" thickBot="1" x14ac:dyDescent="0.4">
      <c r="A2" s="5"/>
      <c r="B2" s="5"/>
      <c r="C2" s="5"/>
      <c r="D2" s="5"/>
      <c r="E2" s="5"/>
      <c r="F2" s="5"/>
      <c r="G2" s="5"/>
      <c r="H2" s="5"/>
      <c r="I2" s="5"/>
    </row>
    <row r="3" spans="1:14" ht="24" thickTop="1" thickBot="1" x14ac:dyDescent="0.55000000000000004">
      <c r="A3" s="22">
        <v>10</v>
      </c>
      <c r="B3" s="21" t="s">
        <v>26</v>
      </c>
      <c r="C3" s="5"/>
      <c r="D3" s="5"/>
      <c r="E3" s="5"/>
      <c r="F3" s="5"/>
      <c r="G3" s="5"/>
      <c r="H3" s="5"/>
      <c r="I3" s="5"/>
    </row>
    <row r="4" spans="1:14" ht="24" thickTop="1" thickBot="1" x14ac:dyDescent="0.55000000000000004">
      <c r="A4" s="22">
        <v>32</v>
      </c>
      <c r="B4" s="21" t="s">
        <v>25</v>
      </c>
      <c r="C4" s="5"/>
      <c r="D4" s="5"/>
      <c r="E4" s="5"/>
      <c r="F4" s="5"/>
      <c r="G4" s="5"/>
      <c r="H4" s="5"/>
      <c r="I4" s="5"/>
    </row>
    <row r="5" spans="1:14" ht="18" customHeight="1" thickTop="1" thickBot="1" x14ac:dyDescent="0.4">
      <c r="A5" s="5"/>
      <c r="B5" s="5"/>
      <c r="C5" s="5"/>
      <c r="D5" s="5"/>
      <c r="E5" s="5"/>
      <c r="F5" s="6"/>
      <c r="G5" s="7"/>
      <c r="H5" s="8"/>
      <c r="I5" s="9"/>
    </row>
    <row r="6" spans="1:14" ht="25.5" customHeight="1" thickTop="1" thickBot="1" x14ac:dyDescent="0.55000000000000004">
      <c r="A6" s="15"/>
      <c r="B6" s="17" t="s">
        <v>22</v>
      </c>
      <c r="C6" s="13"/>
      <c r="D6" s="20" t="s">
        <v>27</v>
      </c>
      <c r="E6" s="5"/>
      <c r="F6" s="20" t="s">
        <v>23</v>
      </c>
      <c r="G6" s="20" t="s">
        <v>24</v>
      </c>
      <c r="H6" s="20" t="s">
        <v>5</v>
      </c>
      <c r="I6" s="20" t="s">
        <v>4</v>
      </c>
      <c r="K6" t="s">
        <v>3</v>
      </c>
      <c r="L6" s="1" t="s">
        <v>2</v>
      </c>
      <c r="M6" t="s">
        <v>0</v>
      </c>
      <c r="N6" t="s">
        <v>1</v>
      </c>
    </row>
    <row r="7" spans="1:14" ht="24" thickTop="1" thickBot="1" x14ac:dyDescent="0.55000000000000004">
      <c r="A7" s="16" t="s">
        <v>6</v>
      </c>
      <c r="B7" s="19">
        <f>0.001</f>
        <v>1E-3</v>
      </c>
      <c r="C7" s="14"/>
      <c r="D7" s="27">
        <v>0</v>
      </c>
      <c r="E7" s="26"/>
      <c r="F7" s="24">
        <f>A4</f>
        <v>32</v>
      </c>
      <c r="G7" s="24">
        <v>0</v>
      </c>
      <c r="H7" s="23">
        <f t="shared" ref="H7:H22" si="0">$A$3*(F7/$A$4)</f>
        <v>10</v>
      </c>
      <c r="I7" s="23">
        <f t="shared" ref="I7:I22" si="1">$A$3*(G7/$A$4)</f>
        <v>0</v>
      </c>
      <c r="K7">
        <f t="shared" ref="K7:K22" si="2">$A$3</f>
        <v>10</v>
      </c>
      <c r="L7" s="2">
        <v>0</v>
      </c>
      <c r="M7">
        <f>H7+I7</f>
        <v>10</v>
      </c>
      <c r="N7">
        <f>F7+G7-H7-I7+K7</f>
        <v>32</v>
      </c>
    </row>
    <row r="8" spans="1:14" ht="24" thickTop="1" thickBot="1" x14ac:dyDescent="0.55000000000000004">
      <c r="A8" s="16" t="s">
        <v>7</v>
      </c>
      <c r="B8" s="18">
        <f>G8/$A$4</f>
        <v>0.3125</v>
      </c>
      <c r="C8" s="12"/>
      <c r="D8" s="28">
        <f>A3</f>
        <v>10</v>
      </c>
      <c r="E8" s="26"/>
      <c r="F8" s="24">
        <f t="shared" ref="F8:F22" si="3">F7-H7</f>
        <v>22</v>
      </c>
      <c r="G8" s="24">
        <f t="shared" ref="G8:G22" si="4">G7+K7-I7</f>
        <v>10</v>
      </c>
      <c r="H8" s="23">
        <f t="shared" si="0"/>
        <v>6.875</v>
      </c>
      <c r="I8" s="23">
        <f t="shared" si="1"/>
        <v>3.125</v>
      </c>
      <c r="K8">
        <f t="shared" si="2"/>
        <v>10</v>
      </c>
      <c r="L8" s="2">
        <f>G8/$A$4</f>
        <v>0.3125</v>
      </c>
      <c r="M8">
        <f>H8+I8</f>
        <v>10</v>
      </c>
      <c r="N8">
        <f t="shared" ref="N8:N18" si="5">F8+G8</f>
        <v>32</v>
      </c>
    </row>
    <row r="9" spans="1:14" ht="24" thickTop="1" thickBot="1" x14ac:dyDescent="0.55000000000000004">
      <c r="A9" s="16" t="s">
        <v>8</v>
      </c>
      <c r="B9" s="18">
        <f t="shared" ref="B9:B22" si="6">G9/$A$4</f>
        <v>0.52734375</v>
      </c>
      <c r="C9" s="12"/>
      <c r="D9" s="28">
        <f>A3*2</f>
        <v>20</v>
      </c>
      <c r="E9" s="26"/>
      <c r="F9" s="24">
        <f t="shared" si="3"/>
        <v>15.125</v>
      </c>
      <c r="G9" s="24">
        <f t="shared" si="4"/>
        <v>16.875</v>
      </c>
      <c r="H9" s="23">
        <f t="shared" si="0"/>
        <v>4.7265625</v>
      </c>
      <c r="I9" s="23">
        <f t="shared" si="1"/>
        <v>5.2734375</v>
      </c>
      <c r="K9">
        <f t="shared" si="2"/>
        <v>10</v>
      </c>
      <c r="L9" s="2">
        <f t="shared" ref="L9:L22" si="7">G9/$A$4</f>
        <v>0.52734375</v>
      </c>
      <c r="M9">
        <f>H9+I9</f>
        <v>10</v>
      </c>
      <c r="N9">
        <f t="shared" si="5"/>
        <v>32</v>
      </c>
    </row>
    <row r="10" spans="1:14" ht="24" thickTop="1" thickBot="1" x14ac:dyDescent="0.55000000000000004">
      <c r="A10" s="16" t="s">
        <v>9</v>
      </c>
      <c r="B10" s="18">
        <f t="shared" si="6"/>
        <v>0.675048828125</v>
      </c>
      <c r="C10" s="12"/>
      <c r="D10" s="28">
        <f>A3*3</f>
        <v>30</v>
      </c>
      <c r="E10" s="26"/>
      <c r="F10" s="24">
        <f t="shared" si="3"/>
        <v>10.3984375</v>
      </c>
      <c r="G10" s="24">
        <f t="shared" si="4"/>
        <v>21.6015625</v>
      </c>
      <c r="H10" s="23">
        <f t="shared" si="0"/>
        <v>3.24951171875</v>
      </c>
      <c r="I10" s="23">
        <f t="shared" si="1"/>
        <v>6.75048828125</v>
      </c>
      <c r="K10">
        <f t="shared" si="2"/>
        <v>10</v>
      </c>
      <c r="L10" s="2">
        <f t="shared" si="7"/>
        <v>0.675048828125</v>
      </c>
      <c r="M10">
        <f>H10+I10</f>
        <v>10</v>
      </c>
      <c r="N10">
        <f t="shared" si="5"/>
        <v>32</v>
      </c>
    </row>
    <row r="11" spans="1:14" ht="24" thickTop="1" thickBot="1" x14ac:dyDescent="0.55000000000000004">
      <c r="A11" s="16" t="s">
        <v>10</v>
      </c>
      <c r="B11" s="18">
        <f t="shared" si="6"/>
        <v>0.7765960693359375</v>
      </c>
      <c r="C11" s="12"/>
      <c r="D11" s="28">
        <f>A3*4</f>
        <v>40</v>
      </c>
      <c r="E11" s="26"/>
      <c r="F11" s="24">
        <f t="shared" si="3"/>
        <v>7.14892578125</v>
      </c>
      <c r="G11" s="24">
        <f t="shared" si="4"/>
        <v>24.85107421875</v>
      </c>
      <c r="H11" s="23">
        <f t="shared" si="0"/>
        <v>2.234039306640625</v>
      </c>
      <c r="I11" s="23">
        <f t="shared" si="1"/>
        <v>7.765960693359375</v>
      </c>
      <c r="K11">
        <f t="shared" si="2"/>
        <v>10</v>
      </c>
      <c r="L11" s="2">
        <f t="shared" si="7"/>
        <v>0.7765960693359375</v>
      </c>
      <c r="M11">
        <f t="shared" ref="M11:M17" si="8">H11+I11</f>
        <v>10</v>
      </c>
      <c r="N11">
        <f t="shared" si="5"/>
        <v>32</v>
      </c>
    </row>
    <row r="12" spans="1:14" ht="24" thickTop="1" thickBot="1" x14ac:dyDescent="0.55000000000000004">
      <c r="A12" s="16" t="s">
        <v>11</v>
      </c>
      <c r="B12" s="18">
        <f t="shared" si="6"/>
        <v>0.84640979766845703</v>
      </c>
      <c r="C12" s="12"/>
      <c r="D12" s="28">
        <f>A3*5</f>
        <v>50</v>
      </c>
      <c r="E12" s="26"/>
      <c r="F12" s="24">
        <f t="shared" si="3"/>
        <v>4.914886474609375</v>
      </c>
      <c r="G12" s="24">
        <f t="shared" si="4"/>
        <v>27.085113525390625</v>
      </c>
      <c r="H12" s="23">
        <f t="shared" si="0"/>
        <v>1.5359020233154297</v>
      </c>
      <c r="I12" s="23">
        <f t="shared" si="1"/>
        <v>8.4640979766845703</v>
      </c>
      <c r="K12">
        <f t="shared" si="2"/>
        <v>10</v>
      </c>
      <c r="L12" s="2">
        <f t="shared" si="7"/>
        <v>0.84640979766845703</v>
      </c>
      <c r="M12">
        <f t="shared" si="8"/>
        <v>10</v>
      </c>
      <c r="N12">
        <f t="shared" si="5"/>
        <v>32</v>
      </c>
    </row>
    <row r="13" spans="1:14" ht="24" thickTop="1" thickBot="1" x14ac:dyDescent="0.55000000000000004">
      <c r="A13" s="16" t="s">
        <v>12</v>
      </c>
      <c r="B13" s="18">
        <f t="shared" si="6"/>
        <v>0.89440673589706421</v>
      </c>
      <c r="C13" s="12"/>
      <c r="D13" s="28">
        <f>A3*6</f>
        <v>60</v>
      </c>
      <c r="E13" s="26"/>
      <c r="F13" s="24">
        <f t="shared" si="3"/>
        <v>3.3789844512939453</v>
      </c>
      <c r="G13" s="24">
        <f t="shared" si="4"/>
        <v>28.621015548706055</v>
      </c>
      <c r="H13" s="23">
        <f t="shared" si="0"/>
        <v>1.0559326410293579</v>
      </c>
      <c r="I13" s="23">
        <f t="shared" si="1"/>
        <v>8.9440673589706421</v>
      </c>
      <c r="K13">
        <f t="shared" si="2"/>
        <v>10</v>
      </c>
      <c r="L13" s="2">
        <f t="shared" si="7"/>
        <v>0.89440673589706421</v>
      </c>
      <c r="M13">
        <f t="shared" si="8"/>
        <v>10</v>
      </c>
      <c r="N13">
        <f t="shared" si="5"/>
        <v>32</v>
      </c>
    </row>
    <row r="14" spans="1:14" ht="24" thickTop="1" thickBot="1" x14ac:dyDescent="0.55000000000000004">
      <c r="A14" s="16" t="s">
        <v>13</v>
      </c>
      <c r="B14" s="18">
        <f t="shared" si="6"/>
        <v>0.92740463092923164</v>
      </c>
      <c r="C14" s="12"/>
      <c r="D14" s="28">
        <f>A3*7</f>
        <v>70</v>
      </c>
      <c r="E14" s="26"/>
      <c r="F14" s="24">
        <f t="shared" si="3"/>
        <v>2.3230518102645874</v>
      </c>
      <c r="G14" s="24">
        <f t="shared" si="4"/>
        <v>29.676948189735413</v>
      </c>
      <c r="H14" s="23">
        <f t="shared" si="0"/>
        <v>0.72595369070768356</v>
      </c>
      <c r="I14" s="23">
        <f t="shared" si="1"/>
        <v>9.2740463092923164</v>
      </c>
      <c r="K14">
        <f t="shared" si="2"/>
        <v>10</v>
      </c>
      <c r="L14" s="2">
        <f t="shared" si="7"/>
        <v>0.92740463092923164</v>
      </c>
      <c r="M14">
        <f t="shared" si="8"/>
        <v>10</v>
      </c>
      <c r="N14">
        <f t="shared" si="5"/>
        <v>32</v>
      </c>
    </row>
    <row r="15" spans="1:14" ht="24" thickTop="1" thickBot="1" x14ac:dyDescent="0.55000000000000004">
      <c r="A15" s="16" t="s">
        <v>14</v>
      </c>
      <c r="B15" s="18">
        <f t="shared" si="6"/>
        <v>0.95009068376384676</v>
      </c>
      <c r="C15" s="12"/>
      <c r="D15" s="28">
        <f>A3*8</f>
        <v>80</v>
      </c>
      <c r="E15" s="26"/>
      <c r="F15" s="24">
        <f t="shared" si="3"/>
        <v>1.5970981195569038</v>
      </c>
      <c r="G15" s="24">
        <f t="shared" si="4"/>
        <v>30.402901880443096</v>
      </c>
      <c r="H15" s="23">
        <f t="shared" si="0"/>
        <v>0.49909316236153245</v>
      </c>
      <c r="I15" s="23">
        <f t="shared" si="1"/>
        <v>9.5009068376384676</v>
      </c>
      <c r="K15">
        <f t="shared" si="2"/>
        <v>10</v>
      </c>
      <c r="L15" s="2">
        <f t="shared" si="7"/>
        <v>0.95009068376384676</v>
      </c>
      <c r="M15">
        <f t="shared" si="8"/>
        <v>10</v>
      </c>
      <c r="N15">
        <f t="shared" si="5"/>
        <v>32</v>
      </c>
    </row>
    <row r="16" spans="1:14" ht="24" thickTop="1" thickBot="1" x14ac:dyDescent="0.55000000000000004">
      <c r="A16" s="16" t="s">
        <v>15</v>
      </c>
      <c r="B16" s="18">
        <f t="shared" si="6"/>
        <v>0.96568734508764464</v>
      </c>
      <c r="C16" s="12"/>
      <c r="D16" s="28">
        <f>A3*9</f>
        <v>90</v>
      </c>
      <c r="E16" s="26"/>
      <c r="F16" s="24">
        <f t="shared" si="3"/>
        <v>1.0980049571953714</v>
      </c>
      <c r="G16" s="24">
        <f t="shared" si="4"/>
        <v>30.901995042804629</v>
      </c>
      <c r="H16" s="23">
        <f t="shared" si="0"/>
        <v>0.34312654912355356</v>
      </c>
      <c r="I16" s="23">
        <f t="shared" si="1"/>
        <v>9.6568734508764464</v>
      </c>
      <c r="K16">
        <f t="shared" si="2"/>
        <v>10</v>
      </c>
      <c r="L16" s="2">
        <f t="shared" si="7"/>
        <v>0.96568734508764464</v>
      </c>
      <c r="M16">
        <f t="shared" si="8"/>
        <v>10</v>
      </c>
      <c r="N16">
        <f t="shared" si="5"/>
        <v>32</v>
      </c>
    </row>
    <row r="17" spans="1:14" ht="24" thickTop="1" thickBot="1" x14ac:dyDescent="0.55000000000000004">
      <c r="A17" s="16" t="s">
        <v>16</v>
      </c>
      <c r="B17" s="18">
        <f t="shared" si="6"/>
        <v>0.97641004974775569</v>
      </c>
      <c r="C17" s="12"/>
      <c r="D17" s="28">
        <f>A3*10</f>
        <v>100</v>
      </c>
      <c r="E17" s="26"/>
      <c r="F17" s="24">
        <f t="shared" si="3"/>
        <v>0.75487840807181783</v>
      </c>
      <c r="G17" s="24">
        <f t="shared" si="4"/>
        <v>31.245121591928182</v>
      </c>
      <c r="H17" s="23">
        <f t="shared" si="0"/>
        <v>0.23589950252244307</v>
      </c>
      <c r="I17" s="23">
        <f t="shared" si="1"/>
        <v>9.7641004974775569</v>
      </c>
      <c r="K17">
        <f t="shared" si="2"/>
        <v>10</v>
      </c>
      <c r="L17" s="2">
        <f t="shared" si="7"/>
        <v>0.97641004974775569</v>
      </c>
      <c r="M17">
        <f t="shared" si="8"/>
        <v>10</v>
      </c>
      <c r="N17">
        <f t="shared" si="5"/>
        <v>32</v>
      </c>
    </row>
    <row r="18" spans="1:14" ht="24" thickTop="1" thickBot="1" x14ac:dyDescent="0.55000000000000004">
      <c r="A18" s="16" t="s">
        <v>17</v>
      </c>
      <c r="B18" s="18">
        <f t="shared" si="6"/>
        <v>0.98378190920158204</v>
      </c>
      <c r="C18" s="12"/>
      <c r="D18" s="28">
        <f>A3*11</f>
        <v>110</v>
      </c>
      <c r="E18" s="26"/>
      <c r="F18" s="24">
        <f t="shared" si="3"/>
        <v>0.51897890554937476</v>
      </c>
      <c r="G18" s="24">
        <f t="shared" si="4"/>
        <v>31.481021094450625</v>
      </c>
      <c r="H18" s="23">
        <f t="shared" si="0"/>
        <v>0.16218090798417961</v>
      </c>
      <c r="I18" s="23">
        <f t="shared" si="1"/>
        <v>9.8378190920158204</v>
      </c>
      <c r="K18">
        <f t="shared" si="2"/>
        <v>10</v>
      </c>
      <c r="L18" s="2">
        <f t="shared" si="7"/>
        <v>0.98378190920158204</v>
      </c>
      <c r="M18">
        <f>H18+I18</f>
        <v>10</v>
      </c>
      <c r="N18">
        <f t="shared" si="5"/>
        <v>32</v>
      </c>
    </row>
    <row r="19" spans="1:14" ht="24" thickTop="1" thickBot="1" x14ac:dyDescent="0.55000000000000004">
      <c r="A19" s="16" t="s">
        <v>18</v>
      </c>
      <c r="B19" s="18">
        <f t="shared" si="6"/>
        <v>0.98885006257608765</v>
      </c>
      <c r="C19" s="12"/>
      <c r="D19" s="28">
        <f>A3*12</f>
        <v>120</v>
      </c>
      <c r="E19" s="26"/>
      <c r="F19" s="24">
        <f t="shared" si="3"/>
        <v>0.35679799756519515</v>
      </c>
      <c r="G19" s="24">
        <f t="shared" si="4"/>
        <v>31.643202002434805</v>
      </c>
      <c r="H19" s="23">
        <f t="shared" si="0"/>
        <v>0.11149937423912348</v>
      </c>
      <c r="I19" s="23">
        <f t="shared" si="1"/>
        <v>9.8885006257608765</v>
      </c>
      <c r="K19">
        <f t="shared" si="2"/>
        <v>10</v>
      </c>
      <c r="L19" s="2">
        <f t="shared" si="7"/>
        <v>0.98885006257608765</v>
      </c>
      <c r="M19">
        <f t="shared" ref="M19:M21" si="9">H19+I19</f>
        <v>10</v>
      </c>
      <c r="N19">
        <f t="shared" ref="N19:N21" si="10">F19+G19</f>
        <v>32</v>
      </c>
    </row>
    <row r="20" spans="1:14" ht="24" thickTop="1" thickBot="1" x14ac:dyDescent="0.55000000000000004">
      <c r="A20" s="16" t="s">
        <v>19</v>
      </c>
      <c r="B20" s="18">
        <f t="shared" si="6"/>
        <v>0.99233441802106026</v>
      </c>
      <c r="C20" s="12"/>
      <c r="D20" s="28">
        <f>A3*13</f>
        <v>130</v>
      </c>
      <c r="E20" s="26"/>
      <c r="F20" s="24">
        <f t="shared" si="3"/>
        <v>0.24529862332607166</v>
      </c>
      <c r="G20" s="24">
        <f t="shared" si="4"/>
        <v>31.754701376673928</v>
      </c>
      <c r="H20" s="23">
        <f t="shared" si="0"/>
        <v>7.6655819789397395E-2</v>
      </c>
      <c r="I20" s="23">
        <f t="shared" si="1"/>
        <v>9.9233441802106022</v>
      </c>
      <c r="K20">
        <f t="shared" si="2"/>
        <v>10</v>
      </c>
      <c r="L20" s="2">
        <f t="shared" si="7"/>
        <v>0.99233441802106026</v>
      </c>
      <c r="M20">
        <f t="shared" si="9"/>
        <v>10</v>
      </c>
      <c r="N20">
        <f t="shared" si="10"/>
        <v>32</v>
      </c>
    </row>
    <row r="21" spans="1:14" ht="24" thickTop="1" thickBot="1" x14ac:dyDescent="0.55000000000000004">
      <c r="A21" s="16" t="s">
        <v>20</v>
      </c>
      <c r="B21" s="18">
        <f t="shared" si="6"/>
        <v>0.99472991238947894</v>
      </c>
      <c r="C21" s="12"/>
      <c r="D21" s="28">
        <f>A3*15</f>
        <v>150</v>
      </c>
      <c r="E21" s="26"/>
      <c r="F21" s="24">
        <f t="shared" si="3"/>
        <v>0.16864280353667427</v>
      </c>
      <c r="G21" s="24">
        <f t="shared" si="4"/>
        <v>31.831357196463326</v>
      </c>
      <c r="H21" s="23">
        <f t="shared" si="0"/>
        <v>5.2700876105210709E-2</v>
      </c>
      <c r="I21" s="23">
        <f t="shared" si="1"/>
        <v>9.9472991238947888</v>
      </c>
      <c r="K21">
        <f t="shared" si="2"/>
        <v>10</v>
      </c>
      <c r="L21" s="2">
        <f t="shared" si="7"/>
        <v>0.99472991238947894</v>
      </c>
      <c r="M21">
        <f t="shared" si="9"/>
        <v>10</v>
      </c>
      <c r="N21">
        <f t="shared" si="10"/>
        <v>32</v>
      </c>
    </row>
    <row r="22" spans="1:14" ht="24" thickTop="1" thickBot="1" x14ac:dyDescent="0.55000000000000004">
      <c r="A22" s="16" t="s">
        <v>21</v>
      </c>
      <c r="B22" s="18">
        <f t="shared" si="6"/>
        <v>0.99637681476776696</v>
      </c>
      <c r="C22" s="12"/>
      <c r="D22" s="29">
        <f>A3*16</f>
        <v>160</v>
      </c>
      <c r="E22" s="26"/>
      <c r="F22" s="25">
        <f t="shared" si="3"/>
        <v>0.11594192743146356</v>
      </c>
      <c r="G22" s="25">
        <f t="shared" si="4"/>
        <v>31.884058072568543</v>
      </c>
      <c r="H22" s="23">
        <f t="shared" si="0"/>
        <v>3.6231852322332364E-2</v>
      </c>
      <c r="I22" s="23">
        <f t="shared" si="1"/>
        <v>9.9637681476776692</v>
      </c>
      <c r="K22">
        <f t="shared" si="2"/>
        <v>10</v>
      </c>
      <c r="L22" s="2">
        <f t="shared" si="7"/>
        <v>0.99637681476776696</v>
      </c>
      <c r="M22">
        <f>H22+I22</f>
        <v>10.000000000000002</v>
      </c>
      <c r="N22">
        <f>F22+G22</f>
        <v>32.000000000000007</v>
      </c>
    </row>
    <row r="23" spans="1:14" ht="15" thickTop="1" x14ac:dyDescent="0.35">
      <c r="A23" s="10"/>
      <c r="B23" s="11"/>
      <c r="C23" s="11"/>
      <c r="D23" s="11"/>
      <c r="E23" s="11"/>
      <c r="F23" s="9"/>
      <c r="G23" s="9"/>
      <c r="H23" s="9"/>
      <c r="I23" s="9"/>
    </row>
    <row r="24" spans="1:14" x14ac:dyDescent="0.35">
      <c r="A24" s="10"/>
      <c r="B24" s="11"/>
      <c r="C24" s="11"/>
      <c r="D24" s="11"/>
      <c r="E24" s="11"/>
      <c r="F24" s="9"/>
      <c r="G24" s="9"/>
      <c r="H24" s="9"/>
      <c r="I24" s="9"/>
    </row>
    <row r="25" spans="1:14" x14ac:dyDescent="0.35">
      <c r="A25" s="10"/>
      <c r="B25" s="11"/>
      <c r="C25" s="11"/>
      <c r="D25" s="11"/>
      <c r="E25" s="11"/>
      <c r="F25" s="9"/>
      <c r="G25" s="9"/>
      <c r="H25" s="9"/>
      <c r="I25" s="9"/>
    </row>
    <row r="26" spans="1:14" x14ac:dyDescent="0.35">
      <c r="A26" s="10"/>
      <c r="B26" s="11"/>
      <c r="C26" s="11"/>
      <c r="D26" s="11"/>
      <c r="E26" s="11"/>
      <c r="F26" s="9"/>
      <c r="G26" s="9"/>
      <c r="H26" s="9"/>
      <c r="I26" s="9"/>
    </row>
    <row r="27" spans="1:14" x14ac:dyDescent="0.35">
      <c r="A27" s="10"/>
      <c r="B27" s="11"/>
      <c r="C27" s="11"/>
      <c r="D27" s="11"/>
      <c r="E27" s="11"/>
      <c r="F27" s="9"/>
      <c r="G27" s="9"/>
      <c r="H27" s="9"/>
      <c r="I27" s="9"/>
    </row>
    <row r="28" spans="1:14" x14ac:dyDescent="0.35">
      <c r="A28" s="10"/>
      <c r="B28" s="11"/>
      <c r="C28" s="11"/>
      <c r="D28" s="11"/>
      <c r="E28" s="11"/>
      <c r="F28" s="9"/>
      <c r="G28" s="9"/>
      <c r="H28" s="9"/>
      <c r="I28" s="9"/>
    </row>
    <row r="29" spans="1:14" x14ac:dyDescent="0.35">
      <c r="A29" s="10"/>
      <c r="B29" s="11"/>
      <c r="C29" s="11"/>
      <c r="D29" s="11"/>
      <c r="E29" s="11"/>
      <c r="F29" s="9"/>
      <c r="G29" s="9"/>
      <c r="H29" s="9"/>
      <c r="I29" s="9"/>
    </row>
    <row r="30" spans="1:14" x14ac:dyDescent="0.35">
      <c r="A30" s="10"/>
      <c r="B30" s="11"/>
      <c r="C30" s="11"/>
      <c r="D30" s="11"/>
      <c r="E30" s="11"/>
      <c r="F30" s="9"/>
      <c r="G30" s="9"/>
      <c r="H30" s="9"/>
      <c r="I30" s="9"/>
    </row>
    <row r="31" spans="1:14" x14ac:dyDescent="0.35">
      <c r="A31" s="10"/>
      <c r="B31" s="11"/>
      <c r="C31" s="11"/>
      <c r="D31" s="11"/>
      <c r="E31" s="11"/>
      <c r="F31" s="9"/>
      <c r="G31" s="9"/>
      <c r="H31" s="9"/>
      <c r="I31" s="9"/>
    </row>
    <row r="32" spans="1:14" x14ac:dyDescent="0.35">
      <c r="A32" s="10"/>
      <c r="B32" s="11"/>
      <c r="C32" s="11"/>
      <c r="D32" s="11"/>
      <c r="E32" s="11"/>
      <c r="F32" s="9"/>
      <c r="G32" s="9"/>
      <c r="H32" s="9"/>
      <c r="I32" s="9"/>
    </row>
    <row r="33" spans="1:9" x14ac:dyDescent="0.35">
      <c r="A33" s="10"/>
      <c r="B33" s="11"/>
      <c r="C33" s="11"/>
      <c r="D33" s="11"/>
      <c r="E33" s="11"/>
      <c r="F33" s="9"/>
      <c r="G33" s="9"/>
      <c r="H33" s="9"/>
      <c r="I33" s="9"/>
    </row>
    <row r="34" spans="1:9" x14ac:dyDescent="0.35">
      <c r="A34" s="10"/>
      <c r="B34" s="11"/>
      <c r="C34" s="11"/>
      <c r="D34" s="11"/>
      <c r="E34" s="11"/>
      <c r="F34" s="9"/>
      <c r="G34" s="9"/>
      <c r="H34" s="9"/>
      <c r="I34" s="9"/>
    </row>
    <row r="35" spans="1:9" x14ac:dyDescent="0.35">
      <c r="A35" s="10"/>
      <c r="B35" s="11"/>
      <c r="C35" s="11"/>
      <c r="D35" s="11"/>
      <c r="E35" s="11"/>
      <c r="F35" s="9"/>
      <c r="G35" s="9"/>
      <c r="H35" s="9"/>
      <c r="I35" s="9"/>
    </row>
    <row r="36" spans="1:9" x14ac:dyDescent="0.35">
      <c r="A36" s="10"/>
      <c r="B36" s="11"/>
      <c r="C36" s="11"/>
      <c r="D36" s="11"/>
      <c r="E36" s="11"/>
      <c r="F36" s="9"/>
      <c r="G36" s="9"/>
      <c r="H36" s="9"/>
      <c r="I36" s="9"/>
    </row>
    <row r="37" spans="1:9" x14ac:dyDescent="0.35">
      <c r="A37" s="10"/>
      <c r="B37" s="11"/>
      <c r="C37" s="11"/>
      <c r="D37" s="11"/>
      <c r="E37" s="11"/>
      <c r="F37" s="9"/>
      <c r="G37" s="9"/>
      <c r="H37" s="9"/>
      <c r="I37" s="9"/>
    </row>
    <row r="38" spans="1:9" x14ac:dyDescent="0.35">
      <c r="A38" s="10"/>
      <c r="B38" s="11"/>
      <c r="C38" s="11"/>
      <c r="D38" s="11"/>
      <c r="E38" s="11"/>
      <c r="F38" s="9"/>
      <c r="G38" s="9"/>
      <c r="H38" s="9"/>
      <c r="I38" s="9"/>
    </row>
  </sheetData>
  <conditionalFormatting sqref="B8:B22 C7:E22">
    <cfRule type="aboveAverage" priority="6"/>
    <cfRule type="iconSet" priority="7">
      <iconSet iconSet="5Quarters">
        <cfvo type="percent" val="0"/>
        <cfvo type="percent" val="20"/>
        <cfvo type="percent" val="35"/>
        <cfvo type="percent" val="&quot;47+$B$8&quot;"/>
        <cfvo type="percent" val="80"/>
      </iconSet>
    </cfRule>
  </conditionalFormatting>
  <conditionalFormatting sqref="B8:B22">
    <cfRule type="dataBar" priority="3">
      <dataBar>
        <cfvo type="min"/>
        <cfvo type="max"/>
        <color theme="0"/>
      </dataBar>
    </cfRule>
  </conditionalFormatting>
  <conditionalFormatting sqref="B7:B2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{D17E3205-E74F-4B6E-BF10-2E569C92B8F0}</x14:id>
        </ext>
      </extLst>
    </cfRule>
  </conditionalFormatting>
  <pageMargins left="0.7" right="0.7" top="0.75" bottom="0.75" header="0.3" footer="0.3"/>
  <pageSetup orientation="landscape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17E3205-E74F-4B6E-BF10-2E569C92B8F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B7:B22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Partial Fluid Exchange</vt:lpstr>
      <vt:lpstr>Sheet1</vt:lpstr>
      <vt:lpstr>'Partial Fluid Exchange'!Print_Area</vt:lpstr>
    </vt:vector>
  </TitlesOfParts>
  <Company>UWL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Bohlen Luke</dc:creator>
  <cp:lastModifiedBy>Peder</cp:lastModifiedBy>
  <cp:lastPrinted>2014-04-03T14:54:19Z</cp:lastPrinted>
  <dcterms:created xsi:type="dcterms:W3CDTF">2014-02-22T00:52:01Z</dcterms:created>
  <dcterms:modified xsi:type="dcterms:W3CDTF">2021-08-14T22:53:44Z</dcterms:modified>
</cp:coreProperties>
</file>